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<sst xmlns="http://schemas.openxmlformats.org/spreadsheetml/2006/main" count="18" uniqueCount="16">
  <si>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権利落ち日</t>
  </si>
  <si>
    <t>始値</t>
  </si>
  <si>
    <t>権利落ち日：キリン</t>
  </si>
  <si>
    <t>権利落ち日：全日空</t>
  </si>
  <si>
    <t>サヤの比率</t>
  </si>
  <si>
    <t>キリン</t>
  </si>
  <si>
    <t>全日空</t>
  </si>
  <si>
    <t>サヤ</t>
  </si>
  <si>
    <t>6月の12営業日</t>
  </si>
  <si>
    <t>サヤの上昇</t>
  </si>
  <si>
    <t>利益率＝サヤの上昇÷（キリンの購入額＋全日空の空売り額）</t>
  </si>
  <si>
    <t>平均</t>
  </si>
  <si>
    <t>SD</t>
  </si>
  <si>
    <t>シャープレシオ</t>
  </si>
  <si>
    <t>最高</t>
  </si>
  <si>
    <t>最低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</si>
</sst>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00;[Red]\-#,##0.000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>
      <alignment/>
    </xf>
    <xf numFmtId="10" fontId="0" fillId="0" borderId="0" xfId="15" applyNumberFormat="1" applyAlignment="1">
      <alignment/>
    </xf>
    <xf numFmtId="10" fontId="0" fillId="2" borderId="0" xfId="15" applyNumberFormat="1" applyFill="1" applyAlignment="1">
      <alignment/>
    </xf>
    <xf numFmtId="176" fontId="0" fillId="0" borderId="0" xfId="0" applyNumberFormat="1" applyAlignment="1">
      <alignment/>
    </xf>
    <xf numFmtId="10" fontId="0" fillId="0" borderId="0" xfId="0" applyNumberFormat="1" applyAlignment="1">
      <alignment/>
    </xf>
    <xf numFmtId="40" fontId="0" fillId="0" borderId="0" xfId="16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17" sqref="L17"/>
    </sheetView>
  </sheetViews>
  <sheetFormatPr defaultColWidth="9.00390625" defaultRowHeight="13.5"/>
  <cols>
    <col min="1" max="1" width="18.00390625" style="0" bestFit="1" customWidth="1"/>
    <col min="2" max="3" width="6.875" style="0" bestFit="1" customWidth="1"/>
    <col min="4" max="4" width="5.50390625" style="0" bestFit="1" customWidth="1"/>
    <col min="5" max="5" width="6.875" style="0" bestFit="1" customWidth="1"/>
    <col min="6" max="12" width="5.50390625" style="0" bestFit="1" customWidth="1"/>
    <col min="13" max="14" width="5.875" style="0" bestFit="1" customWidth="1"/>
    <col min="15" max="15" width="13.125" style="0" bestFit="1" customWidth="1"/>
    <col min="16" max="17" width="5.875" style="0" bestFit="1" customWidth="1"/>
  </cols>
  <sheetData>
    <row r="1" spans="1:17" ht="13.5">
      <c r="A1" t="s">
        <v>1</v>
      </c>
      <c r="B1">
        <v>1997</v>
      </c>
      <c r="C1">
        <v>1998</v>
      </c>
      <c r="D1">
        <v>1999</v>
      </c>
      <c r="E1">
        <v>2000</v>
      </c>
      <c r="F1">
        <v>2001</v>
      </c>
      <c r="G1">
        <v>2002</v>
      </c>
      <c r="H1">
        <v>2003</v>
      </c>
      <c r="I1">
        <v>2004</v>
      </c>
      <c r="J1">
        <v>2005</v>
      </c>
      <c r="K1">
        <v>2006</v>
      </c>
      <c r="L1">
        <v>2007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</row>
    <row r="2" spans="1:12" ht="13.5">
      <c r="A2" t="s">
        <v>2</v>
      </c>
      <c r="B2">
        <v>1030</v>
      </c>
      <c r="C2">
        <v>1120</v>
      </c>
      <c r="D2">
        <v>1449</v>
      </c>
      <c r="E2">
        <v>1308</v>
      </c>
      <c r="F2">
        <v>1134</v>
      </c>
      <c r="G2">
        <v>920</v>
      </c>
      <c r="H2">
        <v>871</v>
      </c>
      <c r="I2">
        <v>1100</v>
      </c>
      <c r="J2">
        <v>1074</v>
      </c>
      <c r="K2">
        <v>1601</v>
      </c>
      <c r="L2" s="1">
        <v>1749</v>
      </c>
    </row>
    <row r="3" spans="1:12" ht="13.5">
      <c r="A3" t="s">
        <v>3</v>
      </c>
      <c r="B3">
        <v>807</v>
      </c>
      <c r="C3">
        <v>740</v>
      </c>
      <c r="D3">
        <v>390</v>
      </c>
      <c r="E3">
        <v>310</v>
      </c>
      <c r="F3">
        <v>445</v>
      </c>
      <c r="G3">
        <v>367</v>
      </c>
      <c r="H3">
        <v>245</v>
      </c>
      <c r="I3">
        <v>351</v>
      </c>
      <c r="J3">
        <v>371</v>
      </c>
      <c r="K3">
        <v>415</v>
      </c>
      <c r="L3">
        <v>474</v>
      </c>
    </row>
    <row r="5" ht="13.5">
      <c r="A5" t="s">
        <v>4</v>
      </c>
    </row>
    <row r="6" spans="1:12" ht="13.5">
      <c r="A6" t="s">
        <v>5</v>
      </c>
      <c r="B6">
        <v>1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</row>
    <row r="7" spans="1:12" ht="13.5">
      <c r="A7" t="s">
        <v>6</v>
      </c>
      <c r="B7">
        <v>1</v>
      </c>
      <c r="C7">
        <v>1</v>
      </c>
      <c r="D7">
        <v>3</v>
      </c>
      <c r="E7">
        <v>4</v>
      </c>
      <c r="F7">
        <v>3</v>
      </c>
      <c r="G7">
        <v>3</v>
      </c>
      <c r="H7">
        <v>3</v>
      </c>
      <c r="I7">
        <v>3</v>
      </c>
      <c r="J7">
        <v>3</v>
      </c>
      <c r="K7">
        <v>4</v>
      </c>
      <c r="L7">
        <v>4</v>
      </c>
    </row>
    <row r="9" ht="13.5">
      <c r="A9" t="s">
        <v>7</v>
      </c>
    </row>
    <row r="10" spans="1:12" ht="13.5">
      <c r="A10" t="s">
        <v>0</v>
      </c>
      <c r="B10">
        <f>B2*B6-B3*B7</f>
        <v>223</v>
      </c>
      <c r="C10">
        <f aca="true" t="shared" si="0" ref="C10:L10">C2*C6-C3*C7</f>
        <v>380</v>
      </c>
      <c r="D10">
        <f t="shared" si="0"/>
        <v>279</v>
      </c>
      <c r="E10">
        <f t="shared" si="0"/>
        <v>68</v>
      </c>
      <c r="F10">
        <f t="shared" si="0"/>
        <v>-201</v>
      </c>
      <c r="G10">
        <f t="shared" si="0"/>
        <v>-181</v>
      </c>
      <c r="H10">
        <f t="shared" si="0"/>
        <v>136</v>
      </c>
      <c r="I10">
        <f t="shared" si="0"/>
        <v>47</v>
      </c>
      <c r="J10">
        <f t="shared" si="0"/>
        <v>-39</v>
      </c>
      <c r="K10">
        <f t="shared" si="0"/>
        <v>-59</v>
      </c>
      <c r="L10">
        <f t="shared" si="0"/>
        <v>-147</v>
      </c>
    </row>
    <row r="11" spans="1:12" ht="13.5">
      <c r="A11" t="s">
        <v>8</v>
      </c>
      <c r="B11">
        <v>463</v>
      </c>
      <c r="C11">
        <v>705</v>
      </c>
      <c r="D11">
        <v>373</v>
      </c>
      <c r="E11">
        <v>272</v>
      </c>
      <c r="F11">
        <v>-186</v>
      </c>
      <c r="G11">
        <v>-103</v>
      </c>
      <c r="H11">
        <v>168</v>
      </c>
      <c r="I11">
        <v>64</v>
      </c>
      <c r="J11">
        <v>53</v>
      </c>
      <c r="K11">
        <v>14</v>
      </c>
      <c r="L11">
        <v>-57</v>
      </c>
    </row>
    <row r="13" ht="13.5">
      <c r="A13" t="s">
        <v>9</v>
      </c>
    </row>
    <row r="14" spans="1:12" ht="13.5">
      <c r="A14" t="s">
        <v>8</v>
      </c>
      <c r="B14">
        <f>B11-B10</f>
        <v>240</v>
      </c>
      <c r="C14">
        <f>C11-C10</f>
        <v>325</v>
      </c>
      <c r="D14">
        <f>D11-D10</f>
        <v>94</v>
      </c>
      <c r="E14">
        <f>E11-E10</f>
        <v>204</v>
      </c>
      <c r="F14">
        <f>F11-F10</f>
        <v>15</v>
      </c>
      <c r="G14">
        <f>G11-G10</f>
        <v>78</v>
      </c>
      <c r="H14">
        <f>H11-H10</f>
        <v>32</v>
      </c>
      <c r="I14">
        <f>I11-I10</f>
        <v>17</v>
      </c>
      <c r="J14">
        <f>J11-J10</f>
        <v>92</v>
      </c>
      <c r="K14">
        <f>K11-K10</f>
        <v>73</v>
      </c>
      <c r="L14">
        <f>L11-L10</f>
        <v>90</v>
      </c>
    </row>
    <row r="16" ht="13.5">
      <c r="A16" t="s">
        <v>10</v>
      </c>
    </row>
    <row r="17" spans="1:17" ht="13.5">
      <c r="A17" t="s">
        <v>8</v>
      </c>
      <c r="B17" s="2">
        <f>B14/(B2*B6+B3*B7)</f>
        <v>0.130647795318454</v>
      </c>
      <c r="C17" s="2">
        <f>C14/(C2*C6+C3*C7)</f>
        <v>0.17473118279569894</v>
      </c>
      <c r="D17" s="2">
        <f>D14/(D2*D6+D3*D7)</f>
        <v>0.03589156166475754</v>
      </c>
      <c r="E17" s="2">
        <f>E14/(E2*E6+E3*E7)</f>
        <v>0.08006279434850863</v>
      </c>
      <c r="F17" s="2">
        <f>F14/(F2*F6+F3*F7)</f>
        <v>0.006075334143377886</v>
      </c>
      <c r="G17" s="2">
        <f>G14/(G2*G6+G3*G7)</f>
        <v>0.03859475507174666</v>
      </c>
      <c r="H17" s="2">
        <f>H14/(H2*H6+H3*H7)</f>
        <v>0.019925280199252802</v>
      </c>
      <c r="I17" s="2">
        <f>I14/(I2*I6+I3*I7)</f>
        <v>0.007895959126799815</v>
      </c>
      <c r="J17" s="2">
        <f>J14/(J2*J6+J3*J7)</f>
        <v>0.04206675811614083</v>
      </c>
      <c r="K17" s="2">
        <f>K14/(K2*K6+K3*K7)</f>
        <v>0.022385771235817233</v>
      </c>
      <c r="L17" s="2">
        <f>L14/(L2*L6+L3*L7)</f>
        <v>0.024691358024691357</v>
      </c>
      <c r="M17" s="3">
        <f>AVERAGE(C17:L17)</f>
        <v>0.04523207547267917</v>
      </c>
      <c r="N17" s="3">
        <f>STDEVP(C17:L17)</f>
        <v>0.04757736939137089</v>
      </c>
      <c r="O17" s="6">
        <f>M17/N17</f>
        <v>0.950705683212551</v>
      </c>
      <c r="P17" s="4">
        <f>MAX(C17:L17)</f>
        <v>0.17473118279569894</v>
      </c>
      <c r="Q17" s="5">
        <f>MIN(C17:L17)</f>
        <v>0.006075334143377886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1997-01-08T22:48:59Z</dcterms:created>
  <dcterms:modified xsi:type="dcterms:W3CDTF">2007-06-22T04:56:18Z</dcterms:modified>
  <cp:category/>
  <cp:version/>
  <cp:contentType/>
  <cp:contentStatus/>
</cp:coreProperties>
</file>